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kevinc/Documents/Key TEFL Files/Key Forms/"/>
    </mc:Choice>
  </mc:AlternateContent>
  <xr:revisionPtr revIDLastSave="0" documentId="13_ncr:1_{A3BA4982-294C-7A48-95D8-918ADC86EFF1}" xr6:coauthVersionLast="47" xr6:coauthVersionMax="47" xr10:uidLastSave="{00000000-0000-0000-0000-000000000000}"/>
  <bookViews>
    <workbookView xWindow="0" yWindow="500" windowWidth="38400" windowHeight="21100" activeTab="2" xr2:uid="{00000000-000D-0000-FFFF-FFFF00000000}"/>
  </bookViews>
  <sheets>
    <sheet name="1 Month" sheetId="1" r:id="rId1"/>
    <sheet name="2nd Month" sheetId="4" r:id="rId2"/>
    <sheet name="3rd Month" sheetId="5" r:id="rId3"/>
    <sheet name="Budget Planner Notes" sheetId="6" r:id="rId4"/>
  </sheets>
  <definedNames>
    <definedName name="_xlnm.Print_Area" localSheetId="1">'2nd Month'!$A$1:$G$23</definedName>
    <definedName name="_xlnm.Print_Area" localSheetId="2">'3rd Month'!$A$1:$G$29</definedName>
    <definedName name="_xlnm.Print_Area" localSheetId="3">'Budget Planner Notes'!$A$1:$G$29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0" i="5"/>
  <c r="C18" i="1"/>
  <c r="C29" i="6" l="1"/>
  <c r="D9" i="5"/>
  <c r="D13" i="5" l="1"/>
  <c r="C20" i="4" l="1"/>
  <c r="D17" i="4"/>
  <c r="D21" i="1"/>
  <c r="D15" i="5" l="1"/>
  <c r="C15" i="5" s="1"/>
  <c r="C9" i="5" l="1"/>
  <c r="C19" i="4"/>
  <c r="D14" i="5" l="1"/>
  <c r="C14" i="5" s="1"/>
  <c r="C13" i="5"/>
  <c r="D12" i="5"/>
  <c r="C12" i="5" s="1"/>
  <c r="D11" i="5"/>
  <c r="C11" i="5" s="1"/>
  <c r="C8" i="5"/>
  <c r="D18" i="4"/>
  <c r="C18" i="4" s="1"/>
  <c r="C17" i="4"/>
  <c r="D16" i="4"/>
  <c r="C16" i="4" s="1"/>
  <c r="D15" i="4"/>
  <c r="C15" i="4" s="1"/>
  <c r="C13" i="4"/>
  <c r="D22" i="1"/>
  <c r="C22" i="1" s="1"/>
  <c r="C21" i="4" l="1"/>
  <c r="C16" i="5"/>
  <c r="D19" i="1"/>
  <c r="C19" i="1" s="1"/>
  <c r="D20" i="1"/>
  <c r="C21" i="1"/>
  <c r="C20" i="1"/>
  <c r="C17" i="1"/>
  <c r="C24" i="1" l="1"/>
  <c r="C22" i="4" l="1"/>
  <c r="C23" i="4" s="1"/>
  <c r="C17" i="5" s="1"/>
  <c r="C18" i="5" s="1"/>
  <c r="C20" i="5" s="1"/>
</calcChain>
</file>

<file path=xl/sharedStrings.xml><?xml version="1.0" encoding="utf-8"?>
<sst xmlns="http://schemas.openxmlformats.org/spreadsheetml/2006/main" count="107" uniqueCount="77">
  <si>
    <t>Service Apartment</t>
  </si>
  <si>
    <t>Internet</t>
  </si>
  <si>
    <t>US$ Dollars</t>
  </si>
  <si>
    <t>Thai Baht</t>
  </si>
  <si>
    <t>Food</t>
  </si>
  <si>
    <t>Transportation</t>
  </si>
  <si>
    <t>Expense</t>
  </si>
  <si>
    <r>
      <t xml:space="preserve">Misc. Living Costs </t>
    </r>
    <r>
      <rPr>
        <sz val="12"/>
        <color theme="1"/>
        <rFont val="Calibri"/>
        <family val="2"/>
        <scheme val="minor"/>
      </rPr>
      <t>(Laundry, etc.)</t>
    </r>
  </si>
  <si>
    <t>Paid</t>
  </si>
  <si>
    <t xml:space="preserve">Total Month 2 Expenses </t>
  </si>
  <si>
    <t>Month One Expenses</t>
  </si>
  <si>
    <t xml:space="preserve">Total Month 3 Expenses </t>
  </si>
  <si>
    <t>TEFL Certification Expenses</t>
  </si>
  <si>
    <t xml:space="preserve"> </t>
  </si>
  <si>
    <t>Refund on Service Apartment*</t>
  </si>
  <si>
    <t>Month One</t>
  </si>
  <si>
    <t>Month Two</t>
  </si>
  <si>
    <t>Month Three</t>
  </si>
  <si>
    <t>Month One &amp; Two Total Expenses</t>
  </si>
  <si>
    <t>(Add row(s) for personal costs like entertainment)</t>
  </si>
  <si>
    <t>Interviewing Phase Expenses</t>
  </si>
  <si>
    <t>First Month Teaching Expenses</t>
  </si>
  <si>
    <t>.</t>
  </si>
  <si>
    <r>
      <t xml:space="preserve">Apartment Utilites </t>
    </r>
    <r>
      <rPr>
        <sz val="12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mostly water &amp; electricity)</t>
    </r>
  </si>
  <si>
    <r>
      <t xml:space="preserve">Apartment Utilites </t>
    </r>
    <r>
      <rPr>
        <sz val="12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mostly water &amp; electricity)</t>
    </r>
  </si>
  <si>
    <r>
      <t xml:space="preserve">Monthly </t>
    </r>
    <r>
      <rPr>
        <sz val="13"/>
        <color rgb="FF2C71B9"/>
        <rFont val="Calibri"/>
        <family val="2"/>
        <scheme val="minor"/>
      </rPr>
      <t>(THB)</t>
    </r>
  </si>
  <si>
    <r>
      <t xml:space="preserve">Daily </t>
    </r>
    <r>
      <rPr>
        <sz val="13"/>
        <color rgb="FF2C71B9"/>
        <rFont val="Calibri"/>
        <family val="2"/>
        <scheme val="minor"/>
      </rPr>
      <t>(THB)</t>
    </r>
  </si>
  <si>
    <r>
      <t>Monthly</t>
    </r>
    <r>
      <rPr>
        <sz val="13"/>
        <color rgb="FF2C71B9"/>
        <rFont val="Calibri"/>
        <family val="2"/>
        <scheme val="minor"/>
      </rPr>
      <t xml:space="preserve"> (THB)</t>
    </r>
  </si>
  <si>
    <r>
      <t xml:space="preserve">Cumlative Expenses </t>
    </r>
    <r>
      <rPr>
        <sz val="12"/>
        <color rgb="FF2C71B9"/>
        <rFont val="Calibri"/>
        <family val="2"/>
        <scheme val="minor"/>
      </rPr>
      <t>(Months 1 &amp; 2)</t>
    </r>
  </si>
  <si>
    <r>
      <t>Daily</t>
    </r>
    <r>
      <rPr>
        <sz val="13"/>
        <color rgb="FF2C71B9"/>
        <rFont val="Calibri"/>
        <family val="2"/>
        <scheme val="minor"/>
      </rPr>
      <t xml:space="preserve"> (THB)</t>
    </r>
  </si>
  <si>
    <t>Many of our graduates find work within the first week or so after graduation, so they don't need a whole month for</t>
  </si>
  <si>
    <r>
      <t>TEFL Course</t>
    </r>
    <r>
      <rPr>
        <sz val="12"/>
        <color theme="1"/>
        <rFont val="Calibri"/>
        <family val="2"/>
        <scheme val="minor"/>
      </rPr>
      <t xml:space="preserve"> </t>
    </r>
  </si>
  <si>
    <t>are typical terms. Food costs could come down if you buy food to eat at home; also some schools provided free lunches.</t>
  </si>
  <si>
    <t>*By Month three, many will move to a new apartment closer to their job. One month's rent + two months as deposit are typical long term leases.</t>
  </si>
  <si>
    <r>
      <t>Cumlative Expenses</t>
    </r>
    <r>
      <rPr>
        <sz val="12"/>
        <color rgb="FF2C71B9"/>
        <rFont val="Calibri"/>
        <family val="2"/>
        <scheme val="minor"/>
      </rPr>
      <t xml:space="preserve"> for all Three Months</t>
    </r>
  </si>
  <si>
    <t>The costs in here should be seen as examples. 300 baht per day for food in Bangkok assumes you like Thai food.  You</t>
  </si>
  <si>
    <r>
      <t>Total Expenses</t>
    </r>
    <r>
      <rPr>
        <sz val="12"/>
        <color rgb="FF2C71B9"/>
        <rFont val="Calibri"/>
        <family val="2"/>
        <scheme val="minor"/>
      </rPr>
      <t xml:space="preserve"> - Month One</t>
    </r>
  </si>
  <si>
    <r>
      <t xml:space="preserve">These are the </t>
    </r>
    <r>
      <rPr>
        <b/>
        <i/>
        <sz val="12"/>
        <color theme="1"/>
        <rFont val="Calibri"/>
        <family val="2"/>
        <scheme val="minor"/>
      </rPr>
      <t>core</t>
    </r>
    <r>
      <rPr>
        <sz val="12"/>
        <color theme="1"/>
        <rFont val="Calibri"/>
        <family val="2"/>
        <scheme val="minor"/>
      </rPr>
      <t xml:space="preserve"> expenses to become TEFL certified over four weeks.  It includes course tuition, food, incedentals </t>
    </r>
  </si>
  <si>
    <t>and accommodation. You can add your own row(s)for additional expeditures to complete Month One of the Planner.</t>
  </si>
  <si>
    <t xml:space="preserve">This Planner was developed with Vantage TEFL's program in Bangkok in mind.  However, it can be easily modified for </t>
  </si>
  <si>
    <t>or monthly rate and then convert that into US Dollars. You also need to add your airfare to the TEFL center.</t>
  </si>
  <si>
    <r>
      <t xml:space="preserve">Add </t>
    </r>
    <r>
      <rPr>
        <b/>
        <sz val="12"/>
        <color rgb="FF2C71B9"/>
        <rFont val="Calibri"/>
        <family val="2"/>
        <scheme val="minor"/>
      </rPr>
      <t xml:space="preserve">Airfare to TEFL Center </t>
    </r>
  </si>
  <si>
    <t>any country or economy.  Simply determine your food, internet, transporation costs, etc. at your TEFL location on a daily</t>
  </si>
  <si>
    <r>
      <t>TEFL Course</t>
    </r>
    <r>
      <rPr>
        <sz val="12"/>
        <color theme="1"/>
        <rFont val="Calibri"/>
        <family val="2"/>
        <scheme val="minor"/>
      </rPr>
      <t xml:space="preserve"> (typical non-discounted price)</t>
    </r>
  </si>
  <si>
    <t>TEFL Budget Planner Notes</t>
  </si>
  <si>
    <t xml:space="preserve">The costs in this spreadsheet should be seen as examples. 300 baht per day for food in Bangkok assumes you like Thai food.  </t>
  </si>
  <si>
    <t xml:space="preserve">First off, we used full tuition for a TEFL program. Yet most programs have discouted pricing such Early Bird and/or Pay-in-Full </t>
  </si>
  <si>
    <t>options that can shave a couple of hundred dollars off your tuition.</t>
  </si>
  <si>
    <t>When many first travel overseas--particularly from the developed to the developing world--they're amazed at how cheap</t>
  </si>
  <si>
    <t>locals would pay for the same good or sevice.</t>
  </si>
  <si>
    <t>You may have other preferences which have different costs. The Planner lets you adjust for whatever style you prefer.</t>
  </si>
  <si>
    <t xml:space="preserve">but they aren't rock bottom spartan either. </t>
  </si>
  <si>
    <t>These example costs can also be significantly reduced by adjusting to local practices in food and transporation. And the</t>
  </si>
  <si>
    <t xml:space="preserve">more you become acclimated to the local economy the greater sense you'll have of the country's culture. </t>
  </si>
  <si>
    <r>
      <t>These example costs also assume a</t>
    </r>
    <r>
      <rPr>
        <b/>
        <sz val="12"/>
        <color theme="1"/>
        <rFont val="Calibri"/>
        <family val="2"/>
        <scheme val="minor"/>
      </rPr>
      <t xml:space="preserve"> middle-of-the-road </t>
    </r>
    <r>
      <rPr>
        <sz val="12"/>
        <color theme="1"/>
        <rFont val="Calibri"/>
        <family val="2"/>
        <scheme val="minor"/>
      </rPr>
      <t xml:space="preserve">TEFL training experience. They're decidely not luxurious but </t>
    </r>
  </si>
  <si>
    <t xml:space="preserve">things are compared to back home. But often they're still overpaying for local goods as they don't have a good sense of what </t>
  </si>
  <si>
    <r>
      <t xml:space="preserve">Monthly </t>
    </r>
    <r>
      <rPr>
        <sz val="13"/>
        <color rgb="FF2C71B9"/>
        <rFont val="Calibri"/>
        <family val="2"/>
        <scheme val="minor"/>
      </rPr>
      <t>(Local Currency)</t>
    </r>
  </si>
  <si>
    <r>
      <t xml:space="preserve">Daily </t>
    </r>
    <r>
      <rPr>
        <sz val="13"/>
        <color rgb="FF2C71B9"/>
        <rFont val="Calibri"/>
        <family val="2"/>
        <scheme val="minor"/>
      </rPr>
      <t xml:space="preserve"> (Local Currency)</t>
    </r>
  </si>
  <si>
    <t>Local Currency</t>
  </si>
  <si>
    <t>List all Expenses in separate rows.</t>
  </si>
  <si>
    <t>Repeat for Months 2 &amp; 3</t>
  </si>
  <si>
    <t xml:space="preserve">TEFL Course </t>
  </si>
  <si>
    <t>This Planner was developed with Vantage TEFL's program in Bangkok in mind.  Simply determine your food, internet,</t>
  </si>
  <si>
    <t>need to add your airfare to the TEFL center, which the Planner does at the end in Month Three.</t>
  </si>
  <si>
    <t>transporation costs, etc. within Thailand at a daily or monthly rate and then convert that into US Dollars. You also</t>
  </si>
  <si>
    <t>may have other preferences which have different costs. The Planner lets you adjust for whichever preference you prefer.</t>
  </si>
  <si>
    <t>hence a refund of the deposit on the intial service apartment. You may ther preferences which have different costs.</t>
  </si>
  <si>
    <t>The TEFL Budget Planner lets you adjust for whichever preference(s) you prefer.</t>
  </si>
  <si>
    <t>Your TEFL tuition disappears in Month Two. Transportation will go up as you travel in Bangkok &amp; Thailand interviewing.</t>
  </si>
  <si>
    <t>this phase. We factored in a trip to Malaysia to get new visa. Finally, many will chose to move close to their school,</t>
  </si>
  <si>
    <t xml:space="preserve">in Month Three, you may have to pay a new deposit for a new apartment. One month's rent plus two months as deposit </t>
  </si>
  <si>
    <t xml:space="preserve">should see this as an investment in your future.  At he end of Month Three, when you get your first paycheck of $1,000 to </t>
  </si>
  <si>
    <t>$1,500 dollars, you may have paid off up to 25% of your total spending. Full payback should come within about half a year.</t>
  </si>
  <si>
    <t>Service Apartment Rent*</t>
  </si>
  <si>
    <t>Two Month's Deposit*</t>
  </si>
  <si>
    <r>
      <rPr>
        <b/>
        <sz val="12"/>
        <color rgb="FF2C71B9"/>
        <rFont val="Calibri"/>
        <family val="2"/>
        <scheme val="minor"/>
      </rPr>
      <t>Total Savings Needed</t>
    </r>
    <r>
      <rPr>
        <sz val="12"/>
        <color rgb="FF2C71B9"/>
        <rFont val="Calibri"/>
        <family val="2"/>
        <scheme val="minor"/>
      </rPr>
      <t xml:space="preserve"> (to Begin your Teaching Career)</t>
    </r>
  </si>
  <si>
    <t>The bottom line is that you may need some US$5,500 to $6,500 dollars to support yourself for the full three month period.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</si>
</sst>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฿-41E]#,##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C71B9"/>
      <name val="Calibri"/>
      <family val="2"/>
      <scheme val="minor"/>
    </font>
    <font>
      <b/>
      <sz val="13"/>
      <color rgb="FF2C71B9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2C71B9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17523"/>
      <name val="Calibri"/>
      <family val="2"/>
      <scheme val="minor"/>
    </font>
    <font>
      <sz val="13"/>
      <color rgb="FF2C71B9"/>
      <name val="Calibri"/>
      <family val="2"/>
      <scheme val="minor"/>
    </font>
    <font>
      <sz val="18"/>
      <color rgb="FF2C71B9"/>
      <name val="Calibri"/>
      <family val="2"/>
      <scheme val="minor"/>
    </font>
    <font>
      <sz val="22"/>
      <color rgb="FFF1752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sz val="12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2" fillId="0" borderId="0" xfId="0" applyFont="1"/>
    <xf numFmtId="164" fontId="2" fillId="0" borderId="0" xfId="0" applyNumberFormat="1" applyFont="1"/>
    <xf numFmtId="0" fontId="5" fillId="0" borderId="6" xfId="0" applyFont="1" applyBorder="1"/>
    <xf numFmtId="0" fontId="7" fillId="0" borderId="0" xfId="0" applyFont="1"/>
    <xf numFmtId="0" fontId="7" fillId="0" borderId="1" xfId="0" applyFont="1" applyBorder="1"/>
    <xf numFmtId="164" fontId="4" fillId="0" borderId="2" xfId="0" applyNumberFormat="1" applyFont="1" applyBorder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4" fillId="0" borderId="0" xfId="0" applyNumberFormat="1" applyFont="1"/>
    <xf numFmtId="164" fontId="2" fillId="0" borderId="5" xfId="0" applyNumberFormat="1" applyFont="1" applyBorder="1"/>
    <xf numFmtId="164" fontId="2" fillId="0" borderId="11" xfId="0" applyNumberFormat="1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0" fillId="3" borderId="15" xfId="0" applyNumberFormat="1" applyFill="1" applyBorder="1"/>
    <xf numFmtId="0" fontId="0" fillId="3" borderId="6" xfId="0" applyFill="1" applyBorder="1"/>
    <xf numFmtId="0" fontId="0" fillId="3" borderId="16" xfId="0" applyFill="1" applyBorder="1"/>
    <xf numFmtId="165" fontId="0" fillId="3" borderId="17" xfId="0" applyNumberFormat="1" applyFill="1" applyBorder="1"/>
    <xf numFmtId="0" fontId="0" fillId="3" borderId="1" xfId="0" applyFill="1" applyBorder="1"/>
    <xf numFmtId="0" fontId="0" fillId="3" borderId="18" xfId="0" applyFill="1" applyBorder="1"/>
    <xf numFmtId="165" fontId="0" fillId="3" borderId="19" xfId="0" applyNumberFormat="1" applyFill="1" applyBorder="1"/>
    <xf numFmtId="0" fontId="0" fillId="3" borderId="20" xfId="0" applyFill="1" applyBorder="1"/>
    <xf numFmtId="0" fontId="0" fillId="3" borderId="21" xfId="0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164" fontId="3" fillId="2" borderId="14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0" borderId="1" xfId="0" applyFont="1" applyBorder="1"/>
    <xf numFmtId="165" fontId="0" fillId="3" borderId="25" xfId="0" applyNumberFormat="1" applyFill="1" applyBorder="1"/>
    <xf numFmtId="0" fontId="0" fillId="3" borderId="26" xfId="0" applyFill="1" applyBorder="1"/>
    <xf numFmtId="0" fontId="0" fillId="3" borderId="27" xfId="0" applyFill="1" applyBorder="1"/>
    <xf numFmtId="0" fontId="14" fillId="0" borderId="6" xfId="0" applyFont="1" applyBorder="1"/>
    <xf numFmtId="0" fontId="14" fillId="0" borderId="1" xfId="0" applyFont="1" applyBorder="1"/>
    <xf numFmtId="0" fontId="15" fillId="0" borderId="1" xfId="0" applyFont="1" applyBorder="1"/>
    <xf numFmtId="0" fontId="12" fillId="0" borderId="10" xfId="0" applyFont="1" applyBorder="1" applyAlignment="1">
      <alignment horizontal="center" vertical="center"/>
    </xf>
    <xf numFmtId="0" fontId="1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6" fillId="0" borderId="0" xfId="0" applyFont="1"/>
    <xf numFmtId="0" fontId="6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523"/>
      <color rgb="FF2C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opLeftCell="A6" zoomScale="170" zoomScaleNormal="170" workbookViewId="0">
      <selection activeCell="G9" sqref="G9"/>
    </sheetView>
  </sheetViews>
  <sheetFormatPr baseColWidth="10" defaultColWidth="8.83203125" defaultRowHeight="16" x14ac:dyDescent="0.2"/>
  <cols>
    <col min="2" max="2" width="44.1640625" style="4" customWidth="1"/>
    <col min="3" max="3" width="15.1640625" style="1" customWidth="1"/>
    <col min="4" max="4" width="16.6640625" style="2" customWidth="1"/>
    <col min="5" max="5" width="16.5" customWidth="1"/>
    <col min="6" max="6" width="16.33203125" customWidth="1"/>
  </cols>
  <sheetData>
    <row r="1" spans="2:6" ht="45.75" customHeight="1" x14ac:dyDescent="0.2"/>
    <row r="2" spans="2:6" ht="45" customHeight="1" thickBot="1" x14ac:dyDescent="0.25">
      <c r="B2" s="46" t="s">
        <v>15</v>
      </c>
      <c r="C2" s="46"/>
      <c r="D2" s="46"/>
      <c r="E2" s="46"/>
      <c r="F2" s="46"/>
    </row>
    <row r="3" spans="2:6" ht="30.75" customHeight="1" thickBot="1" x14ac:dyDescent="0.25">
      <c r="B3" s="48" t="s">
        <v>12</v>
      </c>
      <c r="C3" s="49"/>
      <c r="D3" s="49"/>
      <c r="E3" s="49"/>
      <c r="F3" s="50"/>
    </row>
    <row r="4" spans="2:6" ht="7.5" customHeight="1" x14ac:dyDescent="0.2"/>
    <row r="5" spans="2:6" x14ac:dyDescent="0.2">
      <c r="B5" s="4" t="s">
        <v>37</v>
      </c>
    </row>
    <row r="6" spans="2:6" x14ac:dyDescent="0.2">
      <c r="B6" s="4" t="s">
        <v>38</v>
      </c>
    </row>
    <row r="7" spans="2:6" ht="7.5" customHeight="1" x14ac:dyDescent="0.2"/>
    <row r="8" spans="2:6" x14ac:dyDescent="0.2">
      <c r="B8" s="4" t="s">
        <v>35</v>
      </c>
    </row>
    <row r="9" spans="2:6" x14ac:dyDescent="0.2">
      <c r="B9" s="47" t="s">
        <v>65</v>
      </c>
    </row>
    <row r="10" spans="2:6" ht="7.5" customHeight="1" x14ac:dyDescent="0.2"/>
    <row r="11" spans="2:6" x14ac:dyDescent="0.2">
      <c r="B11" s="4" t="s">
        <v>62</v>
      </c>
    </row>
    <row r="12" spans="2:6" x14ac:dyDescent="0.2">
      <c r="B12" s="4" t="s">
        <v>64</v>
      </c>
    </row>
    <row r="13" spans="2:6" x14ac:dyDescent="0.2">
      <c r="B13" s="4" t="s">
        <v>63</v>
      </c>
    </row>
    <row r="14" spans="2:6" ht="17" thickBot="1" x14ac:dyDescent="0.25"/>
    <row r="15" spans="2:6" ht="40.5" customHeight="1" thickBot="1" x14ac:dyDescent="0.25">
      <c r="B15" s="18" t="s">
        <v>6</v>
      </c>
      <c r="C15" s="21" t="s">
        <v>2</v>
      </c>
      <c r="D15" s="22" t="s">
        <v>3</v>
      </c>
      <c r="E15" s="19" t="s">
        <v>25</v>
      </c>
      <c r="F15" s="20" t="s">
        <v>26</v>
      </c>
    </row>
    <row r="16" spans="2:6" ht="20" customHeight="1" x14ac:dyDescent="0.2">
      <c r="B16" s="8" t="s">
        <v>43</v>
      </c>
      <c r="C16" s="32">
        <v>1500</v>
      </c>
      <c r="D16" s="23"/>
      <c r="E16" s="24"/>
      <c r="F16" s="25"/>
    </row>
    <row r="17" spans="2:6" ht="20" customHeight="1" x14ac:dyDescent="0.2">
      <c r="B17" s="5" t="s">
        <v>0</v>
      </c>
      <c r="C17" s="33">
        <f t="shared" ref="C17:C22" si="0">+D17/34</f>
        <v>414.70588235294116</v>
      </c>
      <c r="D17" s="26">
        <v>14100</v>
      </c>
      <c r="E17" s="27"/>
      <c r="F17" s="28"/>
    </row>
    <row r="18" spans="2:6" ht="20" customHeight="1" x14ac:dyDescent="0.2">
      <c r="B18" s="5" t="s">
        <v>23</v>
      </c>
      <c r="C18" s="33">
        <f t="shared" si="0"/>
        <v>98.529411764705884</v>
      </c>
      <c r="D18" s="26">
        <v>3350</v>
      </c>
      <c r="E18" s="27"/>
      <c r="F18" s="28"/>
    </row>
    <row r="19" spans="2:6" ht="20" customHeight="1" x14ac:dyDescent="0.2">
      <c r="B19" s="5" t="s">
        <v>1</v>
      </c>
      <c r="C19" s="33">
        <f t="shared" si="0"/>
        <v>8.8235294117647065</v>
      </c>
      <c r="D19" s="26">
        <f>+E19</f>
        <v>300</v>
      </c>
      <c r="E19" s="27">
        <v>300</v>
      </c>
      <c r="F19" s="28"/>
    </row>
    <row r="20" spans="2:6" ht="20" customHeight="1" x14ac:dyDescent="0.2">
      <c r="B20" s="5" t="s">
        <v>4</v>
      </c>
      <c r="C20" s="33">
        <f t="shared" si="0"/>
        <v>264.70588235294116</v>
      </c>
      <c r="D20" s="26">
        <f>+F20*30</f>
        <v>9000</v>
      </c>
      <c r="E20" s="27"/>
      <c r="F20" s="28">
        <v>300</v>
      </c>
    </row>
    <row r="21" spans="2:6" ht="20" customHeight="1" x14ac:dyDescent="0.2">
      <c r="B21" s="5" t="s">
        <v>5</v>
      </c>
      <c r="C21" s="33">
        <f t="shared" si="0"/>
        <v>110.29411764705883</v>
      </c>
      <c r="D21" s="26">
        <f>+F21*30</f>
        <v>3750</v>
      </c>
      <c r="E21" s="27"/>
      <c r="F21" s="28">
        <v>125</v>
      </c>
    </row>
    <row r="22" spans="2:6" ht="20" customHeight="1" x14ac:dyDescent="0.2">
      <c r="B22" s="5" t="s">
        <v>7</v>
      </c>
      <c r="C22" s="33">
        <f t="shared" si="0"/>
        <v>88.235294117647058</v>
      </c>
      <c r="D22" s="26">
        <f>+F22*30</f>
        <v>3000</v>
      </c>
      <c r="E22" s="27"/>
      <c r="F22" s="28">
        <v>100</v>
      </c>
    </row>
    <row r="23" spans="2:6" ht="20" customHeight="1" thickBot="1" x14ac:dyDescent="0.25">
      <c r="B23" s="10" t="s">
        <v>19</v>
      </c>
      <c r="C23" s="33" t="s">
        <v>13</v>
      </c>
      <c r="D23" s="29" t="s">
        <v>13</v>
      </c>
      <c r="E23" s="30"/>
      <c r="F23" s="31" t="s">
        <v>13</v>
      </c>
    </row>
    <row r="24" spans="2:6" ht="33" customHeight="1" x14ac:dyDescent="0.2">
      <c r="B24" s="6" t="s">
        <v>36</v>
      </c>
      <c r="C24" s="7">
        <f>SUM(C16:C23)</f>
        <v>2485.2941176470586</v>
      </c>
    </row>
  </sheetData>
  <mergeCells count="2">
    <mergeCell ref="B3:F3"/>
    <mergeCell ref="B2:F2"/>
  </mergeCells>
  <pageMargins left="0.75" right="0.5" top="0.35" bottom="0.25" header="0.25" footer="0.3"/>
  <pageSetup paperSize="9" orientation="landscape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3"/>
  <sheetViews>
    <sheetView topLeftCell="A3" zoomScale="179" zoomScaleNormal="179" workbookViewId="0">
      <selection activeCell="G9" sqref="G9"/>
    </sheetView>
  </sheetViews>
  <sheetFormatPr baseColWidth="10" defaultColWidth="8.83203125" defaultRowHeight="16" x14ac:dyDescent="0.2"/>
  <cols>
    <col min="2" max="2" width="46.83203125" style="4" customWidth="1"/>
    <col min="3" max="3" width="15.1640625" style="1" customWidth="1"/>
    <col min="4" max="4" width="16.6640625" style="2" customWidth="1"/>
    <col min="5" max="6" width="11.83203125" customWidth="1"/>
  </cols>
  <sheetData>
    <row r="1" spans="2:6" ht="36" customHeight="1" x14ac:dyDescent="0.2"/>
    <row r="2" spans="2:6" s="14" customFormat="1" ht="45.75" customHeight="1" thickBot="1" x14ac:dyDescent="0.25">
      <c r="B2" s="46" t="s">
        <v>16</v>
      </c>
      <c r="C2" s="46"/>
      <c r="D2" s="46"/>
      <c r="E2" s="46"/>
      <c r="F2" s="46"/>
    </row>
    <row r="3" spans="2:6" ht="31.5" customHeight="1" thickBot="1" x14ac:dyDescent="0.25">
      <c r="B3" s="48" t="s">
        <v>20</v>
      </c>
      <c r="C3" s="49"/>
      <c r="D3" s="49"/>
      <c r="E3" s="49"/>
      <c r="F3" s="50"/>
    </row>
    <row r="4" spans="2:6" ht="15" customHeight="1" x14ac:dyDescent="0.2"/>
    <row r="5" spans="2:6" x14ac:dyDescent="0.2">
      <c r="B5" s="47" t="s">
        <v>68</v>
      </c>
    </row>
    <row r="6" spans="2:6" x14ac:dyDescent="0.2">
      <c r="B6" s="4" t="s">
        <v>30</v>
      </c>
    </row>
    <row r="7" spans="2:6" x14ac:dyDescent="0.2">
      <c r="B7" s="47" t="s">
        <v>69</v>
      </c>
    </row>
    <row r="8" spans="2:6" x14ac:dyDescent="0.2">
      <c r="B8" s="47" t="s">
        <v>66</v>
      </c>
    </row>
    <row r="9" spans="2:6" x14ac:dyDescent="0.2">
      <c r="B9" s="47" t="s">
        <v>67</v>
      </c>
    </row>
    <row r="10" spans="2:6" ht="17" thickBot="1" x14ac:dyDescent="0.25"/>
    <row r="11" spans="2:6" ht="40.5" customHeight="1" x14ac:dyDescent="0.2">
      <c r="B11" s="3" t="s">
        <v>6</v>
      </c>
      <c r="C11" s="34" t="s">
        <v>2</v>
      </c>
      <c r="D11" s="35" t="s">
        <v>3</v>
      </c>
      <c r="E11" s="37" t="s">
        <v>27</v>
      </c>
      <c r="F11" s="38" t="s">
        <v>26</v>
      </c>
    </row>
    <row r="12" spans="2:6" ht="20" customHeight="1" x14ac:dyDescent="0.2">
      <c r="B12" s="5" t="s">
        <v>31</v>
      </c>
      <c r="C12" s="36" t="s">
        <v>8</v>
      </c>
      <c r="D12" s="26"/>
      <c r="E12" s="27"/>
      <c r="F12" s="28"/>
    </row>
    <row r="13" spans="2:6" ht="20" customHeight="1" x14ac:dyDescent="0.2">
      <c r="B13" s="5" t="s">
        <v>0</v>
      </c>
      <c r="C13" s="33">
        <f t="shared" ref="C13:C20" si="0">+D13/34</f>
        <v>191.1764705882353</v>
      </c>
      <c r="D13" s="26">
        <v>6500</v>
      </c>
      <c r="E13" s="27"/>
      <c r="F13" s="28"/>
    </row>
    <row r="14" spans="2:6" ht="20" customHeight="1" x14ac:dyDescent="0.2">
      <c r="B14" s="5" t="s">
        <v>24</v>
      </c>
      <c r="C14" s="33">
        <f t="shared" si="0"/>
        <v>98.529411764705884</v>
      </c>
      <c r="D14" s="26">
        <v>3350</v>
      </c>
      <c r="E14" s="27"/>
      <c r="F14" s="28"/>
    </row>
    <row r="15" spans="2:6" ht="20" customHeight="1" x14ac:dyDescent="0.2">
      <c r="B15" s="5" t="s">
        <v>1</v>
      </c>
      <c r="C15" s="33">
        <f t="shared" si="0"/>
        <v>8.8235294117647065</v>
      </c>
      <c r="D15" s="26">
        <f>+E15</f>
        <v>300</v>
      </c>
      <c r="E15" s="27">
        <v>300</v>
      </c>
      <c r="F15" s="28"/>
    </row>
    <row r="16" spans="2:6" ht="20" customHeight="1" x14ac:dyDescent="0.2">
      <c r="B16" s="5" t="s">
        <v>4</v>
      </c>
      <c r="C16" s="33">
        <f t="shared" si="0"/>
        <v>264.70588235294116</v>
      </c>
      <c r="D16" s="26">
        <f>+F16*30</f>
        <v>9000</v>
      </c>
      <c r="E16" s="27"/>
      <c r="F16" s="28">
        <v>300</v>
      </c>
    </row>
    <row r="17" spans="2:6" ht="20" customHeight="1" x14ac:dyDescent="0.2">
      <c r="B17" s="5" t="s">
        <v>5</v>
      </c>
      <c r="C17" s="33">
        <f t="shared" si="0"/>
        <v>308.8235294117647</v>
      </c>
      <c r="D17" s="26">
        <f>+F17*30</f>
        <v>10500</v>
      </c>
      <c r="E17" s="27"/>
      <c r="F17" s="28">
        <v>350</v>
      </c>
    </row>
    <row r="18" spans="2:6" ht="20" customHeight="1" x14ac:dyDescent="0.2">
      <c r="B18" s="5" t="s">
        <v>7</v>
      </c>
      <c r="C18" s="33">
        <f t="shared" si="0"/>
        <v>88.235294117647058</v>
      </c>
      <c r="D18" s="26">
        <f>+F18*30</f>
        <v>3000</v>
      </c>
      <c r="E18" s="27"/>
      <c r="F18" s="28">
        <v>100</v>
      </c>
    </row>
    <row r="19" spans="2:6" ht="20" customHeight="1" x14ac:dyDescent="0.2">
      <c r="B19" s="39" t="s">
        <v>19</v>
      </c>
      <c r="C19" s="33">
        <f t="shared" si="0"/>
        <v>294.11764705882354</v>
      </c>
      <c r="D19" s="26">
        <v>10000</v>
      </c>
      <c r="E19" s="27"/>
      <c r="F19" s="28"/>
    </row>
    <row r="20" spans="2:6" ht="20" customHeight="1" thickBot="1" x14ac:dyDescent="0.25">
      <c r="B20" s="10" t="s">
        <v>14</v>
      </c>
      <c r="C20" s="33">
        <f t="shared" si="0"/>
        <v>176.47058823529412</v>
      </c>
      <c r="D20" s="29">
        <v>6000</v>
      </c>
      <c r="E20" s="30"/>
      <c r="F20" s="31"/>
    </row>
    <row r="21" spans="2:6" ht="26.25" customHeight="1" x14ac:dyDescent="0.2">
      <c r="B21" s="6" t="s">
        <v>9</v>
      </c>
      <c r="C21" s="7">
        <f>SUM(C12:C19)-C20</f>
        <v>1077.9411764705883</v>
      </c>
      <c r="D21" s="2" t="s">
        <v>22</v>
      </c>
    </row>
    <row r="22" spans="2:6" ht="22.5" customHeight="1" thickBot="1" x14ac:dyDescent="0.25">
      <c r="B22" s="4" t="s">
        <v>10</v>
      </c>
      <c r="C22" s="11">
        <f>+'1 Month'!C24</f>
        <v>2485.2941176470586</v>
      </c>
    </row>
    <row r="23" spans="2:6" ht="22.5" customHeight="1" thickTop="1" x14ac:dyDescent="0.2">
      <c r="B23" s="6" t="s">
        <v>28</v>
      </c>
      <c r="C23" s="7">
        <f>+C21+C22</f>
        <v>3563.2352941176468</v>
      </c>
    </row>
  </sheetData>
  <mergeCells count="2">
    <mergeCell ref="B3:F3"/>
    <mergeCell ref="B2:F2"/>
  </mergeCells>
  <pageMargins left="0.75" right="0.5" top="0.35" bottom="0.25" header="0.25" footer="0.3"/>
  <pageSetup paperSize="9" orientation="landscape" horizontalDpi="0" verticalDpi="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7"/>
  <sheetViews>
    <sheetView tabSelected="1" topLeftCell="A2" zoomScale="173" zoomScaleNormal="173" workbookViewId="0">
      <selection activeCell="B25" sqref="B25"/>
    </sheetView>
  </sheetViews>
  <sheetFormatPr baseColWidth="10" defaultColWidth="8.83203125" defaultRowHeight="16" x14ac:dyDescent="0.2"/>
  <cols>
    <col min="2" max="2" width="50.5" style="4" customWidth="1"/>
    <col min="3" max="3" width="15.1640625" style="1" customWidth="1"/>
    <col min="4" max="4" width="16.6640625" style="2" customWidth="1"/>
    <col min="5" max="6" width="11.83203125" customWidth="1"/>
  </cols>
  <sheetData>
    <row r="1" spans="2:8" ht="10.5" customHeight="1" x14ac:dyDescent="0.2"/>
    <row r="2" spans="2:8" s="14" customFormat="1" ht="69.75" customHeight="1" thickBot="1" x14ac:dyDescent="0.25">
      <c r="B2" s="46" t="s">
        <v>17</v>
      </c>
      <c r="C2" s="46"/>
      <c r="D2" s="46"/>
      <c r="E2" s="46"/>
      <c r="F2" s="46"/>
    </row>
    <row r="3" spans="2:8" ht="30.75" customHeight="1" thickBot="1" x14ac:dyDescent="0.25">
      <c r="B3" s="48" t="s">
        <v>21</v>
      </c>
      <c r="C3" s="49"/>
      <c r="D3" s="49"/>
      <c r="E3" s="49"/>
      <c r="F3" s="50"/>
    </row>
    <row r="4" spans="2:8" ht="19.5" customHeight="1" x14ac:dyDescent="0.2">
      <c r="B4" s="47" t="s">
        <v>70</v>
      </c>
    </row>
    <row r="5" spans="2:8" x14ac:dyDescent="0.2">
      <c r="B5" s="4" t="s">
        <v>32</v>
      </c>
    </row>
    <row r="6" spans="2:8" ht="11.25" customHeight="1" thickBot="1" x14ac:dyDescent="0.25">
      <c r="H6" s="13"/>
    </row>
    <row r="7" spans="2:8" s="13" customFormat="1" ht="41.25" customHeight="1" x14ac:dyDescent="0.2">
      <c r="B7" s="3" t="s">
        <v>6</v>
      </c>
      <c r="C7" s="34" t="s">
        <v>2</v>
      </c>
      <c r="D7" s="35" t="s">
        <v>3</v>
      </c>
      <c r="E7" s="37" t="s">
        <v>25</v>
      </c>
      <c r="F7" s="38" t="s">
        <v>29</v>
      </c>
    </row>
    <row r="8" spans="2:8" ht="20" customHeight="1" x14ac:dyDescent="0.2">
      <c r="B8" s="5" t="s">
        <v>73</v>
      </c>
      <c r="C8" s="33">
        <f t="shared" ref="C8:C15" si="0">+D8/34</f>
        <v>191.1764705882353</v>
      </c>
      <c r="D8" s="26">
        <v>6500</v>
      </c>
      <c r="E8" s="27"/>
      <c r="F8" s="28"/>
    </row>
    <row r="9" spans="2:8" ht="20" customHeight="1" x14ac:dyDescent="0.2">
      <c r="B9" s="5" t="s">
        <v>74</v>
      </c>
      <c r="C9" s="33">
        <f t="shared" si="0"/>
        <v>382.35294117647061</v>
      </c>
      <c r="D9" s="26">
        <f>+E9*2</f>
        <v>13000</v>
      </c>
      <c r="E9" s="27">
        <v>6500</v>
      </c>
      <c r="F9" s="28"/>
    </row>
    <row r="10" spans="2:8" ht="20" customHeight="1" x14ac:dyDescent="0.2">
      <c r="B10" s="5" t="s">
        <v>24</v>
      </c>
      <c r="C10" s="33">
        <f t="shared" si="0"/>
        <v>98.529411764705884</v>
      </c>
      <c r="D10" s="26">
        <v>3350</v>
      </c>
      <c r="E10" s="27"/>
      <c r="F10" s="28"/>
    </row>
    <row r="11" spans="2:8" ht="20" customHeight="1" x14ac:dyDescent="0.2">
      <c r="B11" s="5" t="s">
        <v>1</v>
      </c>
      <c r="C11" s="33">
        <f t="shared" si="0"/>
        <v>8.8235294117647065</v>
      </c>
      <c r="D11" s="26">
        <f>+E11</f>
        <v>300</v>
      </c>
      <c r="E11" s="27">
        <v>300</v>
      </c>
      <c r="F11" s="28"/>
    </row>
    <row r="12" spans="2:8" ht="20" customHeight="1" x14ac:dyDescent="0.2">
      <c r="B12" s="5" t="s">
        <v>4</v>
      </c>
      <c r="C12" s="33">
        <f t="shared" si="0"/>
        <v>264.70588235294116</v>
      </c>
      <c r="D12" s="26">
        <f>+F12*30</f>
        <v>9000</v>
      </c>
      <c r="E12" s="27"/>
      <c r="F12" s="28">
        <v>300</v>
      </c>
    </row>
    <row r="13" spans="2:8" ht="20" customHeight="1" x14ac:dyDescent="0.2">
      <c r="B13" s="5" t="s">
        <v>5</v>
      </c>
      <c r="C13" s="33">
        <f t="shared" si="0"/>
        <v>110.29411764705883</v>
      </c>
      <c r="D13" s="26">
        <f>+F13*30</f>
        <v>3750</v>
      </c>
      <c r="E13" s="27"/>
      <c r="F13" s="28">
        <v>125</v>
      </c>
    </row>
    <row r="14" spans="2:8" ht="20" customHeight="1" x14ac:dyDescent="0.2">
      <c r="B14" s="5" t="s">
        <v>7</v>
      </c>
      <c r="C14" s="33">
        <f t="shared" si="0"/>
        <v>176.47058823529412</v>
      </c>
      <c r="D14" s="26">
        <f>+F14*30</f>
        <v>6000</v>
      </c>
      <c r="E14" s="27"/>
      <c r="F14" s="28">
        <v>200</v>
      </c>
    </row>
    <row r="15" spans="2:8" ht="20" customHeight="1" thickBot="1" x14ac:dyDescent="0.25">
      <c r="B15" s="10" t="s">
        <v>19</v>
      </c>
      <c r="C15" s="33">
        <f t="shared" si="0"/>
        <v>0</v>
      </c>
      <c r="D15" s="29">
        <f>+F15*30</f>
        <v>0</v>
      </c>
      <c r="E15" s="30"/>
      <c r="F15" s="31">
        <v>0</v>
      </c>
    </row>
    <row r="16" spans="2:8" ht="20" customHeight="1" x14ac:dyDescent="0.2">
      <c r="B16" s="6" t="s">
        <v>11</v>
      </c>
      <c r="C16" s="7">
        <f>SUM(C8:C15)</f>
        <v>1232.3529411764705</v>
      </c>
    </row>
    <row r="17" spans="2:3" ht="20" customHeight="1" thickBot="1" x14ac:dyDescent="0.25">
      <c r="B17" s="4" t="s">
        <v>18</v>
      </c>
      <c r="C17" s="11">
        <f>+'2nd Month'!C23</f>
        <v>3563.2352941176468</v>
      </c>
    </row>
    <row r="18" spans="2:3" ht="20" customHeight="1" thickTop="1" thickBot="1" x14ac:dyDescent="0.25">
      <c r="B18" s="6" t="s">
        <v>34</v>
      </c>
      <c r="C18" s="17">
        <f>+C16+C17</f>
        <v>4795.5882352941171</v>
      </c>
    </row>
    <row r="19" spans="2:3" ht="20" customHeight="1" thickBot="1" x14ac:dyDescent="0.25">
      <c r="B19" s="12" t="s">
        <v>41</v>
      </c>
      <c r="C19" s="15">
        <v>0</v>
      </c>
    </row>
    <row r="20" spans="2:3" ht="20" customHeight="1" thickBot="1" x14ac:dyDescent="0.25">
      <c r="B20" s="53" t="s">
        <v>75</v>
      </c>
      <c r="C20" s="16">
        <f>+C18+C19</f>
        <v>4795.5882352941171</v>
      </c>
    </row>
    <row r="21" spans="2:3" ht="6.75" customHeight="1" x14ac:dyDescent="0.2">
      <c r="B21" s="12"/>
      <c r="C21" s="7"/>
    </row>
    <row r="22" spans="2:3" ht="15" x14ac:dyDescent="0.2">
      <c r="B22" s="9" t="s">
        <v>33</v>
      </c>
    </row>
    <row r="23" spans="2:3" ht="17" customHeight="1" x14ac:dyDescent="0.2">
      <c r="B23" s="9"/>
    </row>
    <row r="24" spans="2:3" x14ac:dyDescent="0.2">
      <c r="B24" s="47" t="s">
        <v>76</v>
      </c>
    </row>
    <row r="25" spans="2:3" x14ac:dyDescent="0.2">
      <c r="B25" s="52" t="s">
        <v>71</v>
      </c>
    </row>
    <row r="26" spans="2:3" x14ac:dyDescent="0.2">
      <c r="B26" s="52" t="s">
        <v>72</v>
      </c>
    </row>
    <row r="27" spans="2:3" ht="15" x14ac:dyDescent="0.2">
      <c r="B27" s="9"/>
    </row>
  </sheetData>
  <mergeCells count="2">
    <mergeCell ref="B3:F3"/>
    <mergeCell ref="B2:F2"/>
  </mergeCells>
  <pageMargins left="0.75" right="0.5" top="0.35" bottom="0.25" header="0.25" footer="0.05"/>
  <pageSetup paperSize="9" orientation="landscape" horizontalDpi="0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9"/>
  <sheetViews>
    <sheetView zoomScale="172" zoomScaleNormal="172" workbookViewId="0">
      <selection activeCell="G9" sqref="G9"/>
    </sheetView>
  </sheetViews>
  <sheetFormatPr baseColWidth="10" defaultColWidth="8.83203125" defaultRowHeight="16" x14ac:dyDescent="0.2"/>
  <cols>
    <col min="2" max="2" width="44.1640625" style="4" customWidth="1"/>
    <col min="3" max="3" width="15.1640625" style="1" customWidth="1"/>
    <col min="4" max="4" width="16.6640625" style="2" customWidth="1"/>
    <col min="5" max="5" width="16.5" customWidth="1"/>
    <col min="6" max="6" width="16.33203125" customWidth="1"/>
  </cols>
  <sheetData>
    <row r="1" spans="2:6" ht="58.5" customHeight="1" thickBot="1" x14ac:dyDescent="0.25"/>
    <row r="2" spans="2:6" ht="36" customHeight="1" thickBot="1" x14ac:dyDescent="0.25">
      <c r="B2" s="51" t="s">
        <v>44</v>
      </c>
      <c r="C2" s="49"/>
      <c r="D2" s="49"/>
      <c r="E2" s="49"/>
      <c r="F2" s="50"/>
    </row>
    <row r="3" spans="2:6" ht="15" customHeight="1" x14ac:dyDescent="0.2"/>
    <row r="4" spans="2:6" x14ac:dyDescent="0.2">
      <c r="B4" s="4" t="s">
        <v>45</v>
      </c>
    </row>
    <row r="5" spans="2:6" x14ac:dyDescent="0.2">
      <c r="B5" s="4" t="s">
        <v>50</v>
      </c>
    </row>
    <row r="6" spans="2:6" ht="6" customHeight="1" x14ac:dyDescent="0.2"/>
    <row r="7" spans="2:6" x14ac:dyDescent="0.2">
      <c r="B7" s="4" t="s">
        <v>54</v>
      </c>
    </row>
    <row r="8" spans="2:6" x14ac:dyDescent="0.2">
      <c r="B8" s="4" t="s">
        <v>51</v>
      </c>
    </row>
    <row r="9" spans="2:6" ht="19" customHeight="1" x14ac:dyDescent="0.2">
      <c r="B9" s="4" t="s">
        <v>65</v>
      </c>
    </row>
    <row r="10" spans="2:6" x14ac:dyDescent="0.2">
      <c r="B10" s="4" t="s">
        <v>46</v>
      </c>
    </row>
    <row r="11" spans="2:6" x14ac:dyDescent="0.2">
      <c r="B11" s="4" t="s">
        <v>47</v>
      </c>
    </row>
    <row r="12" spans="2:6" ht="6" customHeight="1" x14ac:dyDescent="0.2"/>
    <row r="13" spans="2:6" x14ac:dyDescent="0.2">
      <c r="B13" s="4" t="s">
        <v>52</v>
      </c>
    </row>
    <row r="14" spans="2:6" x14ac:dyDescent="0.2">
      <c r="B14" s="4" t="s">
        <v>53</v>
      </c>
    </row>
    <row r="15" spans="2:6" ht="6" customHeight="1" x14ac:dyDescent="0.2"/>
    <row r="16" spans="2:6" x14ac:dyDescent="0.2">
      <c r="B16" s="4" t="s">
        <v>48</v>
      </c>
    </row>
    <row r="17" spans="2:6" x14ac:dyDescent="0.2">
      <c r="B17" s="4" t="s">
        <v>55</v>
      </c>
    </row>
    <row r="18" spans="2:6" x14ac:dyDescent="0.2">
      <c r="B18" s="4" t="s">
        <v>49</v>
      </c>
    </row>
    <row r="19" spans="2:6" ht="6" customHeight="1" x14ac:dyDescent="0.2"/>
    <row r="20" spans="2:6" x14ac:dyDescent="0.2">
      <c r="B20" s="4" t="s">
        <v>39</v>
      </c>
    </row>
    <row r="21" spans="2:6" x14ac:dyDescent="0.2">
      <c r="B21" s="4" t="s">
        <v>42</v>
      </c>
    </row>
    <row r="22" spans="2:6" x14ac:dyDescent="0.2">
      <c r="B22" s="4" t="s">
        <v>40</v>
      </c>
    </row>
    <row r="23" spans="2:6" ht="27" customHeight="1" thickBot="1" x14ac:dyDescent="0.25"/>
    <row r="24" spans="2:6" ht="40.5" customHeight="1" thickBot="1" x14ac:dyDescent="0.25">
      <c r="B24" s="18" t="s">
        <v>6</v>
      </c>
      <c r="C24" s="21" t="s">
        <v>2</v>
      </c>
      <c r="D24" s="22" t="s">
        <v>58</v>
      </c>
      <c r="E24" s="19" t="s">
        <v>56</v>
      </c>
      <c r="F24" s="20" t="s">
        <v>57</v>
      </c>
    </row>
    <row r="25" spans="2:6" ht="20" customHeight="1" x14ac:dyDescent="0.2">
      <c r="B25" s="43" t="s">
        <v>61</v>
      </c>
      <c r="C25" s="32"/>
      <c r="D25" s="23"/>
      <c r="E25" s="24"/>
      <c r="F25" s="25"/>
    </row>
    <row r="26" spans="2:6" ht="20" customHeight="1" x14ac:dyDescent="0.2">
      <c r="B26" s="44" t="s">
        <v>59</v>
      </c>
      <c r="C26" s="33"/>
      <c r="D26" s="26"/>
      <c r="E26" s="27"/>
      <c r="F26" s="28"/>
    </row>
    <row r="27" spans="2:6" ht="20" customHeight="1" x14ac:dyDescent="0.2">
      <c r="B27" s="44" t="s">
        <v>60</v>
      </c>
      <c r="C27" s="33"/>
      <c r="D27" s="40"/>
      <c r="E27" s="41"/>
      <c r="F27" s="42"/>
    </row>
    <row r="28" spans="2:6" ht="20" customHeight="1" thickBot="1" x14ac:dyDescent="0.25">
      <c r="B28" s="45" t="s">
        <v>19</v>
      </c>
      <c r="C28" s="33" t="s">
        <v>13</v>
      </c>
      <c r="D28" s="29" t="s">
        <v>13</v>
      </c>
      <c r="E28" s="30"/>
      <c r="F28" s="31" t="s">
        <v>13</v>
      </c>
    </row>
    <row r="29" spans="2:6" ht="23.25" customHeight="1" x14ac:dyDescent="0.2">
      <c r="B29" s="6" t="s">
        <v>36</v>
      </c>
      <c r="C29" s="7">
        <f>SUM(C25:C28)</f>
        <v>0</v>
      </c>
    </row>
  </sheetData>
  <mergeCells count="1">
    <mergeCell ref="B2:F2"/>
  </mergeCells>
  <pageMargins left="0.75" right="0.5" top="0.35" bottom="0.25" header="0.25" footer="0.3"/>
  <pageSetup paperSize="9" orientation="landscape" horizontalDpi="0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 Month</vt:lpstr>
      <vt:lpstr>2nd Month</vt:lpstr>
      <vt:lpstr>3rd Month</vt:lpstr>
      <vt:lpstr>Budget Planner Notes</vt:lpstr>
      <vt:lpstr>'2nd Month'!Print_Area</vt:lpstr>
      <vt:lpstr>'3rd Month'!Print_Area</vt:lpstr>
      <vt:lpstr>'Budget Planner Notes'!Print_Area</vt:lpstr>
    </vt:vector>
  </TitlesOfParts>
  <Company>Mr.KKD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Kevin Cullen</cp:lastModifiedBy>
  <cp:lastPrinted>2019-04-05T04:57:24Z</cp:lastPrinted>
  <dcterms:created xsi:type="dcterms:W3CDTF">2018-07-09T07:22:39Z</dcterms:created>
  <dcterms:modified xsi:type="dcterms:W3CDTF">2023-11-29T02:04:34Z</dcterms:modified>
</cp:coreProperties>
</file>